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عيون الجواء\"/>
    </mc:Choice>
  </mc:AlternateContent>
  <xr:revisionPtr revIDLastSave="0" documentId="13_ncr:1_{E22181C1-D29D-4059-AD76-D70348E1A0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D159" i="1" s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<sst xmlns="http://schemas.openxmlformats.org/spreadsheetml/2006/main" count="554" uniqueCount="447">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</sst>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8779181-5307-45A8-8648-9AE6E09B1419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أسم لجنة التنمية: لجنة التنمية الاجتماعية الأهلية بعيون الجواء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صافي الأصول : (4988627.26)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رقم وتاريخ التسجيل  : التاريخ :1432/01/13هـ      ترخيص رقم 379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1432/01/13هـ 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العنوان: القصيم - عيون الجواء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الهاتف : 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oyoon.al.jiwa@gmail.com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6" sqref="K16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4988627.26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10" workbookViewId="0">
      <selection activeCell="D12" sqref="D12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26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"/>
    <col min="6" max="6" width="10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36845.550000000003</v>
      </c>
      <c r="E5" s="223">
        <f>E6</f>
        <v>6653.0000000000009</v>
      </c>
      <c r="F5" s="224">
        <f>F210</f>
        <v>30192.55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6653.0000000000009</v>
      </c>
      <c r="E6" s="226">
        <f>E7+E38+E134+E190</f>
        <v>6653.0000000000009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5593.6</v>
      </c>
      <c r="E7" s="226">
        <f>E8+E17</f>
        <v>5593.6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5493.6</v>
      </c>
      <c r="E8" s="226">
        <f>SUM(E9:E16)</f>
        <v>5493.6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3000</v>
      </c>
      <c r="E9" s="226">
        <v>3000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2493.6</v>
      </c>
      <c r="E16" s="226">
        <v>2493.6</v>
      </c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100</v>
      </c>
      <c r="E17" s="226">
        <f>SUM(E18:E37)</f>
        <v>100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100</v>
      </c>
      <c r="E30" s="226">
        <v>100</v>
      </c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1038.8499999999999</v>
      </c>
      <c r="E38" s="226">
        <f>E39+E49+E88+E118</f>
        <v>1038.8499999999999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133</v>
      </c>
      <c r="E39" s="226">
        <f>SUM(E40:E48)</f>
        <v>133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133</v>
      </c>
      <c r="E42" s="226">
        <v>133</v>
      </c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905.85</v>
      </c>
      <c r="E88" s="226">
        <f>SUM(E89:E93,E97:E100,E109,E113)</f>
        <v>905.85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255.22</v>
      </c>
      <c r="E89" s="226">
        <v>255.22</v>
      </c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150.63</v>
      </c>
      <c r="E90" s="226">
        <v>150.63</v>
      </c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500</v>
      </c>
      <c r="E91" s="226">
        <v>500</v>
      </c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20.55</v>
      </c>
      <c r="E134" s="226">
        <f>SUM(E135,E137,E144,E150,E155,E157,E159,E161,E163,E165,E167,E169,E171,E183)</f>
        <v>20.55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6.55</v>
      </c>
      <c r="E155" s="226">
        <f>E156</f>
        <v>6.55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6.55</v>
      </c>
      <c r="E156" s="226">
        <v>6.55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14</v>
      </c>
      <c r="E159" s="226">
        <f>E160</f>
        <v>14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14</v>
      </c>
      <c r="E160" s="226">
        <v>14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30192.55</v>
      </c>
      <c r="E210" s="228"/>
      <c r="F210" s="227">
        <f>SUM(F211,F249)</f>
        <v>30192.55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30192.55</v>
      </c>
      <c r="E211" s="232"/>
      <c r="F211" s="227">
        <f>SUM(F212,F214,F223,F232,F238)</f>
        <v>30192.55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30192.55</v>
      </c>
      <c r="E238" s="232"/>
      <c r="F238" s="227">
        <f>SUM(F239:F248)</f>
        <v>30192.55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13825</v>
      </c>
      <c r="E240" s="232"/>
      <c r="F240" s="227">
        <v>13825</v>
      </c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16367.55</v>
      </c>
      <c r="E244" s="232"/>
      <c r="F244" s="227">
        <v>16367.55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36845.550000000003</v>
      </c>
      <c r="E293" s="243">
        <f>E5</f>
        <v>6653.0000000000009</v>
      </c>
      <c r="F293" s="243">
        <f>F210</f>
        <v>30192.55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4" workbookViewId="0">
      <selection activeCell="F25" sqref="F25"/>
    </sheetView>
  </sheetViews>
  <sheetFormatPr defaultRowHeight="13.8"/>
  <cols>
    <col min="3" max="3" width="44.3984375" customWidth="1"/>
    <col min="4" max="5" width="10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03">
        <v>259155.71</v>
      </c>
      <c r="E7" s="204">
        <v>295980.71000000002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259155.71</v>
      </c>
      <c r="E15" s="161">
        <f>SUM(E7:E14)</f>
        <v>295980.71000000002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0">
        <v>1195989</v>
      </c>
      <c r="E17" s="211">
        <v>1195989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>
        <v>3679400</v>
      </c>
      <c r="E20" s="211">
        <v>3679400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4875389</v>
      </c>
      <c r="E22" s="161">
        <f>SUM(E17:E21)</f>
        <v>4875389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5134544.71</v>
      </c>
      <c r="E33" s="166">
        <f>E15+E22+E31</f>
        <v>5171369.71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2" zoomScale="96" zoomScaleNormal="96" workbookViewId="0">
      <selection activeCell="K26" sqref="K26"/>
    </sheetView>
  </sheetViews>
  <sheetFormatPr defaultRowHeight="13.8"/>
  <cols>
    <col min="3" max="3" width="8.09765625" bestFit="1" customWidth="1"/>
    <col min="4" max="4" width="33.3984375" customWidth="1"/>
    <col min="5" max="5" width="13.59765625" customWidth="1"/>
    <col min="6" max="6" width="12.2968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145917.44999999998</v>
      </c>
      <c r="F19" s="211">
        <v>145896.9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145917.44999999998</v>
      </c>
      <c r="F22" s="161">
        <f>SUM(F15:F21)</f>
        <v>145896.9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143637.45000000001</v>
      </c>
      <c r="F25" s="204">
        <v>173830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4844989.8099999996</v>
      </c>
      <c r="F26" s="204">
        <v>4851642.8099999996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4988627.26</v>
      </c>
      <c r="F28" s="164">
        <f>SUM(F25:F27)</f>
        <v>5025472.8099999996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5134544.71</v>
      </c>
      <c r="F30" s="166">
        <f>F13+F22+F28</f>
        <v>5171369.71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J50" sqref="J50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30192.55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-30192.55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13825</v>
      </c>
      <c r="E34" s="117"/>
      <c r="F34" s="124">
        <v>31105002</v>
      </c>
      <c r="G34" s="125" t="s">
        <v>146</v>
      </c>
      <c r="H34" s="175"/>
      <c r="J34" s="140">
        <f t="shared" si="0"/>
        <v>-13825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16367.55</v>
      </c>
      <c r="E38" s="117"/>
      <c r="F38" s="124">
        <v>31105006</v>
      </c>
      <c r="G38" s="125" t="s">
        <v>154</v>
      </c>
      <c r="H38" s="175"/>
      <c r="J38" s="140">
        <f t="shared" si="0"/>
        <v>-16367.55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30192.55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-30192.55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173830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143637.45000000001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2022-05-07T18:48:14Z</dcterms:modified>
</cp:coreProperties>
</file>